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0_ФинУправление\2025 год\Уточнение\6. 28.11.2025 № 452\для редакции\"/>
    </mc:Choice>
  </mc:AlternateContent>
  <bookViews>
    <workbookView xWindow="-120" yWindow="-120" windowWidth="29040" windowHeight="15840"/>
  </bookViews>
  <sheets>
    <sheet name="Программы" sheetId="1" r:id="rId1"/>
  </sheets>
  <definedNames>
    <definedName name="_xlnm.Print_Area" localSheetId="0">Программы!$A$1:$I$21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H15" i="1"/>
  <c r="F13" i="1"/>
  <c r="G11" i="1"/>
  <c r="H11" i="1" l="1"/>
  <c r="H10" i="1"/>
  <c r="G19" i="1" l="1"/>
  <c r="G17" i="1"/>
  <c r="G15" i="1"/>
  <c r="G13" i="1"/>
  <c r="G9" i="1"/>
  <c r="G20" i="1" l="1"/>
  <c r="G14" i="1"/>
  <c r="G10" i="1"/>
  <c r="H18" i="1" l="1"/>
  <c r="G16" i="1"/>
  <c r="H16" i="1"/>
  <c r="H21" i="1" l="1"/>
  <c r="F18" i="1"/>
  <c r="G21" i="1" l="1"/>
  <c r="I21" i="1"/>
  <c r="F16" i="1"/>
  <c r="F12" i="1"/>
  <c r="F14" i="1"/>
  <c r="F17" i="1"/>
  <c r="F19" i="1"/>
  <c r="F20" i="1"/>
  <c r="F9" i="1"/>
  <c r="F21" i="1" l="1"/>
  <c r="F11" i="1"/>
  <c r="F10" i="1" l="1"/>
  <c r="F15" i="1" l="1"/>
</calcChain>
</file>

<file path=xl/sharedStrings.xml><?xml version="1.0" encoding="utf-8"?>
<sst xmlns="http://schemas.openxmlformats.org/spreadsheetml/2006/main" count="74" uniqueCount="62">
  <si>
    <t>КЦСР</t>
  </si>
  <si>
    <t>Наименование программы</t>
  </si>
  <si>
    <t>Основание принятия программы</t>
  </si>
  <si>
    <t>Заказчик программы</t>
  </si>
  <si>
    <t>Код главы</t>
  </si>
  <si>
    <t>03 0 00 00000</t>
  </si>
  <si>
    <t>02 0 00 00000</t>
  </si>
  <si>
    <t>01 0 00 00000</t>
  </si>
  <si>
    <t>09 0 00 00000</t>
  </si>
  <si>
    <t>08 0 00 00000</t>
  </si>
  <si>
    <t>07 0 00 00000</t>
  </si>
  <si>
    <t>10 0 00 00000</t>
  </si>
  <si>
    <t>04 0 00 00000</t>
  </si>
  <si>
    <t>05 0 00 00000</t>
  </si>
  <si>
    <t>06 0 00 00000</t>
  </si>
  <si>
    <t>006</t>
  </si>
  <si>
    <t>(в тыс. рублей)</t>
  </si>
  <si>
    <t>ИТОГО</t>
  </si>
  <si>
    <t>12 0 00 00000</t>
  </si>
  <si>
    <t>11 0 00 00000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</si>
  <si>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</si>
  <si>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Муниципальная программа «Развитие образования Благовещенского муниципального округа»</t>
  </si>
  <si>
    <t>Муниципальная программа «Развитие транспортной системы Благовещенского муниципального округа»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</si>
  <si>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округа»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</si>
  <si>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</si>
  <si>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</si>
  <si>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Муниципальная программа «Развитие культуры и молодежной политики Благовещенского муниципального округа»</t>
  </si>
  <si>
    <t>Муниципальная программа «Социальная поддержка населения Благовещенского муниципального округа»</t>
  </si>
  <si>
    <t>Муниципальная программа «Развитие физической культуры и спорта на территории Благовещенского муниципального округа»</t>
  </si>
  <si>
    <t>Администрация Благовещенского муниципального округа</t>
  </si>
  <si>
    <t>Управление образования администрации Благовещенского муниципального округа</t>
  </si>
  <si>
    <t>Управление по делам молодежи, культуры и спорта администрации Благовещенского муниципального округа</t>
  </si>
  <si>
    <t>к решению Совета народных депутатов Благовещенского муниципального округа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</si>
  <si>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</si>
  <si>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006, 013</t>
  </si>
  <si>
    <t>006, 002, 013</t>
  </si>
  <si>
    <t>002, 006</t>
  </si>
  <si>
    <t>Муниципальная программа «Профилактика правонарушений на территории Благовещенского муниципального округ»</t>
  </si>
  <si>
    <t>013, 006</t>
  </si>
  <si>
    <t>013, 002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</si>
  <si>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</si>
  <si>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Финансовое управление администрация Благовещенского муниципального округа</t>
  </si>
  <si>
    <t>005, 006, 001</t>
  </si>
  <si>
    <t>006, 001</t>
  </si>
  <si>
    <t>Перечень муниципальных программ, предусмотренных к финансированию из бюджета муниципального округа в 2027 году</t>
  </si>
  <si>
    <t>Сумма финансирования программы на 2027 год, за счет средств бюджета муниципального округа</t>
  </si>
  <si>
    <t>Сумма финансирования программы на 2027 год, за счет средств федерального и областного бюджетов</t>
  </si>
  <si>
    <t>Сумма финансирования программы на 2027 год за счет средств добровольных пожертвований</t>
  </si>
  <si>
    <t>Постановление администрации от 29.11.2024                 № 3341</t>
  </si>
  <si>
    <t>Постановление администрации от 02.12.2024                         № 3342</t>
  </si>
  <si>
    <t>Постановление администрации от 13.01.2025                       № 44</t>
  </si>
  <si>
    <t>Постановление администрации от 07.11.2024                         № 3079</t>
  </si>
  <si>
    <t>Постановление администрации от 29.11.2024                        № 3333</t>
  </si>
  <si>
    <t>Постановление администрации от 18.12.2024                      № 3499</t>
  </si>
  <si>
    <t>Постановление администрации от 13.01.2025                       № 42</t>
  </si>
  <si>
    <t>Постановление администрации от 09.12.2024                     № 3395</t>
  </si>
  <si>
    <t>Постановление администрации от 25.12.2024                      № 3599</t>
  </si>
  <si>
    <t>Постановление администрации от 16.12.2024                      № 3453</t>
  </si>
  <si>
    <t>Постановление администрации от 03.12.2024                                   № 3352</t>
  </si>
  <si>
    <t>Постановление администрации от 06.02.2025                                      № 330</t>
  </si>
  <si>
    <t>Приложение 10</t>
  </si>
  <si>
    <r>
      <t xml:space="preserve">от </t>
    </r>
    <r>
      <rPr>
        <u/>
        <sz val="10"/>
        <rFont val="Times New Roman"/>
        <family val="1"/>
        <charset val="204"/>
      </rPr>
      <t>28.11.2025</t>
    </r>
    <r>
      <rPr>
        <sz val="10"/>
        <rFont val="Times New Roman"/>
        <family val="1"/>
        <charset val="204"/>
      </rPr>
      <t xml:space="preserve"> № </t>
    </r>
    <r>
      <rPr>
        <u/>
        <sz val="10"/>
        <rFont val="Times New Roman"/>
        <family val="1"/>
        <charset val="204"/>
      </rPr>
      <t>452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</si>
</sst>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17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2" fontId="2" fillId="2" borderId="0" xfId="0" applyNumberFormat="1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Финансовый 2" xfId="5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topLeftCell="A4" zoomScaleNormal="100" workbookViewId="0">
      <selection activeCell="G9" sqref="G9"/>
    </sheetView>
  </sheetViews>
  <sheetFormatPr defaultRowHeight="15" x14ac:dyDescent="0.2"/>
  <cols>
    <col min="1" max="1" width="13.42578125" style="1" customWidth="1"/>
    <col min="2" max="2" width="30.140625" style="1" customWidth="1"/>
    <col min="3" max="3" width="17.140625" style="1" customWidth="1"/>
    <col min="4" max="4" width="21.5703125" style="1" customWidth="1"/>
    <col min="5" max="5" width="7.28515625" style="1" customWidth="1"/>
    <col min="6" max="6" width="10.7109375" style="3" customWidth="1"/>
    <col min="7" max="7" width="14.42578125" style="1" customWidth="1"/>
    <col min="8" max="8" width="14.5703125" style="1" customWidth="1"/>
    <col min="9" max="9" width="15.85546875" style="1" customWidth="1"/>
    <col min="10" max="16384" width="9.140625" style="1"/>
  </cols>
  <sheetData>
    <row r="1" spans="1:9" x14ac:dyDescent="0.2">
      <c r="E1" s="2"/>
      <c r="F1" s="14" t="s">
        <v>60</v>
      </c>
      <c r="G1" s="14"/>
      <c r="H1" s="14"/>
    </row>
    <row r="2" spans="1:9" ht="32.25" customHeight="1" x14ac:dyDescent="0.2">
      <c r="E2" s="2"/>
      <c r="F2" s="14" t="s">
        <v>32</v>
      </c>
      <c r="G2" s="14"/>
      <c r="H2" s="14"/>
    </row>
    <row r="3" spans="1:9" ht="17.25" customHeight="1" x14ac:dyDescent="0.2">
      <c r="E3" s="2"/>
      <c r="F3" s="14" t="s">
        <v>61</v>
      </c>
      <c r="G3" s="14"/>
      <c r="H3" s="14"/>
    </row>
    <row r="4" spans="1:9" ht="7.5" customHeight="1" x14ac:dyDescent="0.2"/>
    <row r="5" spans="1:9" ht="42.75" customHeight="1" x14ac:dyDescent="0.2">
      <c r="A5" s="16" t="s">
        <v>44</v>
      </c>
      <c r="B5" s="16"/>
      <c r="C5" s="16"/>
      <c r="D5" s="16"/>
      <c r="E5" s="16"/>
      <c r="F5" s="16"/>
      <c r="G5" s="16"/>
      <c r="H5" s="16"/>
    </row>
    <row r="6" spans="1:9" ht="7.5" customHeight="1" x14ac:dyDescent="0.2">
      <c r="A6" s="13"/>
      <c r="B6" s="13"/>
      <c r="C6" s="13"/>
      <c r="D6" s="13"/>
      <c r="E6" s="13"/>
      <c r="F6" s="4"/>
      <c r="G6" s="13"/>
      <c r="H6" s="13"/>
    </row>
    <row r="7" spans="1:9" ht="22.5" customHeight="1" x14ac:dyDescent="0.2">
      <c r="G7" s="15" t="s">
        <v>16</v>
      </c>
      <c r="H7" s="15"/>
    </row>
    <row r="8" spans="1:9" ht="104.25" customHeight="1" x14ac:dyDescent="0.2">
      <c r="A8" s="5" t="s">
        <v>0</v>
      </c>
      <c r="B8" s="5" t="s">
        <v>1</v>
      </c>
      <c r="C8" s="5" t="s">
        <v>2</v>
      </c>
      <c r="D8" s="5" t="s">
        <v>3</v>
      </c>
      <c r="E8" s="5" t="s">
        <v>4</v>
      </c>
      <c r="F8" s="6" t="s">
        <v>17</v>
      </c>
      <c r="G8" s="7" t="s">
        <v>45</v>
      </c>
      <c r="H8" s="7" t="s">
        <v>46</v>
      </c>
      <c r="I8" s="5" t="s">
        <v>47</v>
      </c>
    </row>
    <row r="9" spans="1:9" ht="69" customHeight="1" x14ac:dyDescent="0.2">
      <c r="A9" s="5" t="s">
        <v>7</v>
      </c>
      <c r="B9" s="8" t="s">
        <v>27</v>
      </c>
      <c r="C9" s="5" t="s">
        <v>48</v>
      </c>
      <c r="D9" s="5" t="s">
        <v>29</v>
      </c>
      <c r="E9" s="9" t="s">
        <v>34</v>
      </c>
      <c r="F9" s="10">
        <f>G9+H9+I9</f>
        <v>10119</v>
      </c>
      <c r="G9" s="10">
        <f>9487+1</f>
        <v>9488</v>
      </c>
      <c r="H9" s="10">
        <v>631</v>
      </c>
      <c r="I9" s="5">
        <v>0</v>
      </c>
    </row>
    <row r="10" spans="1:9" ht="100.5" customHeight="1" x14ac:dyDescent="0.2">
      <c r="A10" s="5" t="s">
        <v>6</v>
      </c>
      <c r="B10" s="8" t="s">
        <v>24</v>
      </c>
      <c r="C10" s="5" t="s">
        <v>49</v>
      </c>
      <c r="D10" s="5" t="s">
        <v>29</v>
      </c>
      <c r="E10" s="9" t="s">
        <v>35</v>
      </c>
      <c r="F10" s="10">
        <f>G10+H10+I10</f>
        <v>67077</v>
      </c>
      <c r="G10" s="10">
        <f>65832-2500-43+793</f>
        <v>64082</v>
      </c>
      <c r="H10" s="10">
        <f>274+2500+221</f>
        <v>2995</v>
      </c>
      <c r="I10" s="5">
        <v>0</v>
      </c>
    </row>
    <row r="11" spans="1:9" ht="87.75" customHeight="1" x14ac:dyDescent="0.2">
      <c r="A11" s="5" t="s">
        <v>5</v>
      </c>
      <c r="B11" s="8" t="s">
        <v>21</v>
      </c>
      <c r="C11" s="5" t="s">
        <v>50</v>
      </c>
      <c r="D11" s="5" t="s">
        <v>30</v>
      </c>
      <c r="E11" s="9" t="s">
        <v>36</v>
      </c>
      <c r="F11" s="10">
        <f t="shared" ref="F11:F20" si="0">G11+H11+I11</f>
        <v>793546</v>
      </c>
      <c r="G11" s="10">
        <f>283340-2221-396-1</f>
        <v>280722</v>
      </c>
      <c r="H11" s="10">
        <f>440930+71925-31</f>
        <v>512824</v>
      </c>
      <c r="I11" s="5">
        <v>0</v>
      </c>
    </row>
    <row r="12" spans="1:9" ht="124.5" customHeight="1" x14ac:dyDescent="0.2">
      <c r="A12" s="5" t="s">
        <v>12</v>
      </c>
      <c r="B12" s="8" t="s">
        <v>25</v>
      </c>
      <c r="C12" s="5" t="s">
        <v>51</v>
      </c>
      <c r="D12" s="5" t="s">
        <v>29</v>
      </c>
      <c r="E12" s="9" t="s">
        <v>15</v>
      </c>
      <c r="F12" s="10">
        <f t="shared" si="0"/>
        <v>707</v>
      </c>
      <c r="G12" s="10">
        <v>28</v>
      </c>
      <c r="H12" s="10">
        <v>679</v>
      </c>
      <c r="I12" s="5">
        <v>0</v>
      </c>
    </row>
    <row r="13" spans="1:9" ht="129.75" customHeight="1" x14ac:dyDescent="0.2">
      <c r="A13" s="5" t="s">
        <v>13</v>
      </c>
      <c r="B13" s="8" t="s">
        <v>23</v>
      </c>
      <c r="C13" s="5" t="s">
        <v>52</v>
      </c>
      <c r="D13" s="5" t="s">
        <v>29</v>
      </c>
      <c r="E13" s="9" t="s">
        <v>15</v>
      </c>
      <c r="F13" s="10">
        <f>G13+H13+I13</f>
        <v>16899</v>
      </c>
      <c r="G13" s="10">
        <f>16900-1</f>
        <v>16899</v>
      </c>
      <c r="H13" s="10">
        <v>0</v>
      </c>
      <c r="I13" s="5">
        <v>0</v>
      </c>
    </row>
    <row r="14" spans="1:9" ht="165.75" customHeight="1" x14ac:dyDescent="0.2">
      <c r="A14" s="5" t="s">
        <v>14</v>
      </c>
      <c r="B14" s="8" t="s">
        <v>33</v>
      </c>
      <c r="C14" s="5" t="s">
        <v>59</v>
      </c>
      <c r="D14" s="5" t="s">
        <v>29</v>
      </c>
      <c r="E14" s="9" t="s">
        <v>43</v>
      </c>
      <c r="F14" s="10">
        <f t="shared" si="0"/>
        <v>45750</v>
      </c>
      <c r="G14" s="10">
        <f>9272-8527</f>
        <v>745</v>
      </c>
      <c r="H14" s="10">
        <v>45005</v>
      </c>
      <c r="I14" s="5">
        <v>0</v>
      </c>
    </row>
    <row r="15" spans="1:9" ht="60" x14ac:dyDescent="0.2">
      <c r="A15" s="5" t="s">
        <v>10</v>
      </c>
      <c r="B15" s="8" t="s">
        <v>22</v>
      </c>
      <c r="C15" s="5" t="s">
        <v>53</v>
      </c>
      <c r="D15" s="5" t="s">
        <v>29</v>
      </c>
      <c r="E15" s="9" t="s">
        <v>15</v>
      </c>
      <c r="F15" s="10">
        <f t="shared" si="0"/>
        <v>150366</v>
      </c>
      <c r="G15" s="10">
        <f>57448-1</f>
        <v>57447</v>
      </c>
      <c r="H15" s="10">
        <f>72919-30000+50000</f>
        <v>92919</v>
      </c>
      <c r="I15" s="5">
        <v>0</v>
      </c>
    </row>
    <row r="16" spans="1:9" ht="75" x14ac:dyDescent="0.2">
      <c r="A16" s="5" t="s">
        <v>9</v>
      </c>
      <c r="B16" s="8" t="s">
        <v>20</v>
      </c>
      <c r="C16" s="5" t="s">
        <v>54</v>
      </c>
      <c r="D16" s="5" t="s">
        <v>29</v>
      </c>
      <c r="E16" s="9" t="s">
        <v>34</v>
      </c>
      <c r="F16" s="10">
        <f t="shared" si="0"/>
        <v>9738</v>
      </c>
      <c r="G16" s="10">
        <f>485+43</f>
        <v>528</v>
      </c>
      <c r="H16" s="10">
        <f>3854+5356</f>
        <v>9210</v>
      </c>
      <c r="I16" s="5">
        <v>0</v>
      </c>
    </row>
    <row r="17" spans="1:9" ht="87.75" customHeight="1" x14ac:dyDescent="0.2">
      <c r="A17" s="5" t="s">
        <v>8</v>
      </c>
      <c r="B17" s="8" t="s">
        <v>28</v>
      </c>
      <c r="C17" s="5" t="s">
        <v>55</v>
      </c>
      <c r="D17" s="5" t="s">
        <v>31</v>
      </c>
      <c r="E17" s="9" t="s">
        <v>39</v>
      </c>
      <c r="F17" s="10">
        <f t="shared" si="0"/>
        <v>4268</v>
      </c>
      <c r="G17" s="10">
        <f>4269-1</f>
        <v>4268</v>
      </c>
      <c r="H17" s="10">
        <v>0</v>
      </c>
      <c r="I17" s="5">
        <v>0</v>
      </c>
    </row>
    <row r="18" spans="1:9" ht="75" x14ac:dyDescent="0.2">
      <c r="A18" s="5" t="s">
        <v>11</v>
      </c>
      <c r="B18" s="8" t="s">
        <v>37</v>
      </c>
      <c r="C18" s="5" t="s">
        <v>56</v>
      </c>
      <c r="D18" s="5" t="s">
        <v>29</v>
      </c>
      <c r="E18" s="9" t="s">
        <v>35</v>
      </c>
      <c r="F18" s="10">
        <f t="shared" si="0"/>
        <v>52543</v>
      </c>
      <c r="G18" s="10">
        <f>45807+1012+396+1</f>
        <v>47216</v>
      </c>
      <c r="H18" s="10">
        <f>4307+1020</f>
        <v>5327</v>
      </c>
      <c r="I18" s="5">
        <v>0</v>
      </c>
    </row>
    <row r="19" spans="1:9" ht="96" customHeight="1" x14ac:dyDescent="0.2">
      <c r="A19" s="5" t="s">
        <v>19</v>
      </c>
      <c r="B19" s="8" t="s">
        <v>26</v>
      </c>
      <c r="C19" s="5" t="s">
        <v>57</v>
      </c>
      <c r="D19" s="5" t="s">
        <v>31</v>
      </c>
      <c r="E19" s="9" t="s">
        <v>38</v>
      </c>
      <c r="F19" s="10">
        <f t="shared" si="0"/>
        <v>112155</v>
      </c>
      <c r="G19" s="10">
        <f>111853+302</f>
        <v>112155</v>
      </c>
      <c r="H19" s="10">
        <v>0</v>
      </c>
      <c r="I19" s="5">
        <v>0</v>
      </c>
    </row>
    <row r="20" spans="1:9" ht="120" x14ac:dyDescent="0.2">
      <c r="A20" s="5" t="s">
        <v>18</v>
      </c>
      <c r="B20" s="8" t="s">
        <v>40</v>
      </c>
      <c r="C20" s="5" t="s">
        <v>58</v>
      </c>
      <c r="D20" s="5" t="s">
        <v>41</v>
      </c>
      <c r="E20" s="9" t="s">
        <v>42</v>
      </c>
      <c r="F20" s="10">
        <f t="shared" si="0"/>
        <v>350559</v>
      </c>
      <c r="G20" s="10">
        <f>349220+1339</f>
        <v>350559</v>
      </c>
      <c r="H20" s="10">
        <v>0</v>
      </c>
      <c r="I20" s="5">
        <v>0</v>
      </c>
    </row>
    <row r="21" spans="1:9" x14ac:dyDescent="0.2">
      <c r="A21" s="5"/>
      <c r="B21" s="5"/>
      <c r="C21" s="5"/>
      <c r="D21" s="5"/>
      <c r="E21" s="9"/>
      <c r="F21" s="12">
        <f>G21+H21+I21</f>
        <v>1613727</v>
      </c>
      <c r="G21" s="12">
        <f>SUM(G9:G20)</f>
        <v>944137</v>
      </c>
      <c r="H21" s="12">
        <f>SUM(H9:H20)</f>
        <v>669590</v>
      </c>
      <c r="I21" s="12">
        <f>SUM(I9:I20)</f>
        <v>0</v>
      </c>
    </row>
    <row r="29" spans="1:9" x14ac:dyDescent="0.2">
      <c r="G29" s="11"/>
      <c r="H29" s="11"/>
    </row>
  </sheetData>
  <mergeCells count="5">
    <mergeCell ref="F1:H1"/>
    <mergeCell ref="F2:H2"/>
    <mergeCell ref="F3:H3"/>
    <mergeCell ref="G7:H7"/>
    <mergeCell ref="A5:H5"/>
  </mergeCells>
  <pageMargins left="1.1811023622047245" right="0.59055118110236227" top="0" bottom="0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Дружинина О.А.</cp:lastModifiedBy>
  <cp:lastPrinted>2025-05-20T08:03:59Z</cp:lastPrinted>
  <dcterms:created xsi:type="dcterms:W3CDTF">2020-10-13T01:04:56Z</dcterms:created>
  <dcterms:modified xsi:type="dcterms:W3CDTF">2025-12-01T00:21:54Z</dcterms:modified>
</cp:coreProperties>
</file>